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TL2021\Oktatás\AgrNovvedK5\Műtrágyák\"/>
    </mc:Choice>
  </mc:AlternateContent>
  <xr:revisionPtr revIDLastSave="0" documentId="13_ncr:1_{BA0492F3-D5D2-4432-8E14-339DE43F9656}" xr6:coauthVersionLast="46" xr6:coauthVersionMax="46" xr10:uidLastSave="{00000000-0000-0000-0000-000000000000}"/>
  <bookViews>
    <workbookView xWindow="-18735" yWindow="690" windowWidth="18810" windowHeight="14640" xr2:uid="{00000000-000D-0000-FFFF-FFFF00000000}"/>
  </bookViews>
  <sheets>
    <sheet name="HF1_megoldás" sheetId="2" r:id="rId1"/>
    <sheet name="Műtrágya keverés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2" l="1"/>
  <c r="G29" i="2"/>
  <c r="G28" i="2"/>
  <c r="G27" i="2"/>
  <c r="G26" i="2"/>
  <c r="F23" i="2"/>
  <c r="F21" i="2"/>
  <c r="G10" i="2"/>
  <c r="N9" i="2"/>
  <c r="G9" i="2"/>
  <c r="N8" i="2"/>
  <c r="G8" i="2"/>
  <c r="N7" i="2"/>
  <c r="N10" i="2" s="1"/>
  <c r="G7" i="2"/>
  <c r="G11" i="2" s="1"/>
  <c r="B14" i="2" s="1"/>
  <c r="G16" i="2" s="1"/>
  <c r="G30" i="2" l="1"/>
  <c r="B32" i="2" s="1"/>
  <c r="H32" i="2" l="1"/>
  <c r="F34" i="2"/>
  <c r="H26" i="2"/>
  <c r="H34" i="2" l="1"/>
  <c r="B37" i="2"/>
  <c r="F38" i="2" s="1"/>
  <c r="G39" i="2" s="1"/>
  <c r="D42" i="2" s="1"/>
  <c r="E43" i="2" s="1"/>
</calcChain>
</file>

<file path=xl/sharedStrings.xml><?xml version="1.0" encoding="utf-8"?>
<sst xmlns="http://schemas.openxmlformats.org/spreadsheetml/2006/main" count="96" uniqueCount="68">
  <si>
    <t>Műtrágya  keverés</t>
  </si>
  <si>
    <t>10.       Milyen összetételű lesz a 10 kg kálium-nitrátból (13,5:0:46), és 10 kg monoammónium-foszfátból (12:62:0) álló műtrágyakeverék?</t>
  </si>
  <si>
    <t>8.       Hány kg karbamidot (N%:46,6), 50%-os kálisót és 40%-os triplefoszfátot kell összekeverni  keverékhez?</t>
  </si>
  <si>
    <r>
      <t>500 kg (10:10:10) (N%:P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>%:K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O%) hatóanyagtartalmú  műtrágya keverékhez?</t>
    </r>
  </si>
  <si>
    <r>
      <t>9.       Milyen összetételű lesz (N:P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>:K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 %-ban) a 10 kg monoammónium-foszfátból (12%N,62%P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>), és 20 kg 50 %-os kálisóból álló műtrágyakeverék?</t>
    </r>
  </si>
  <si>
    <t>Műtr. HF1. Név:</t>
  </si>
  <si>
    <r>
      <t>1. Hány kg 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semlegesíti 100 kg ammónium-szulfát savanyító hatását?</t>
    </r>
  </si>
  <si>
    <r>
      <t xml:space="preserve"> (NH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SO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 xml:space="preserve"> + 2.H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 = 2.NH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OH + 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SO</t>
    </r>
    <r>
      <rPr>
        <vertAlign val="subscript"/>
        <sz val="12"/>
        <color theme="1"/>
        <rFont val="Times New Roman"/>
        <family val="1"/>
        <charset val="238"/>
      </rPr>
      <t>4</t>
    </r>
  </si>
  <si>
    <r>
      <t>2NH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OH + 4O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= 2HNO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+ 4H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</si>
  <si>
    <r>
      <t xml:space="preserve"> 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SO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 xml:space="preserve"> + 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= CaSO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 xml:space="preserve"> + 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O+CO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</si>
  <si>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2HNO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+ 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= Ca(NO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 xml:space="preserve"> + 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O+CO</t>
    </r>
    <r>
      <rPr>
        <vertAlign val="subscript"/>
        <sz val="12"/>
        <color theme="1"/>
        <rFont val="Times New Roman"/>
        <family val="1"/>
        <charset val="238"/>
      </rPr>
      <t>2</t>
    </r>
  </si>
  <si>
    <t>1 mol</t>
  </si>
  <si>
    <r>
      <t>(NH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SO</t>
    </r>
    <r>
      <rPr>
        <vertAlign val="subscript"/>
        <sz val="12"/>
        <color theme="1"/>
        <rFont val="Times New Roman"/>
        <family val="1"/>
        <charset val="238"/>
      </rPr>
      <t>4</t>
    </r>
  </si>
  <si>
    <t>Összetétel</t>
  </si>
  <si>
    <t>g/mol</t>
  </si>
  <si>
    <t xml:space="preserve">g/mol </t>
  </si>
  <si>
    <r>
      <t>CaCO</t>
    </r>
    <r>
      <rPr>
        <vertAlign val="subscript"/>
        <sz val="12"/>
        <color theme="1"/>
        <rFont val="Times New Roman"/>
        <family val="1"/>
        <charset val="238"/>
      </rPr>
      <t>3</t>
    </r>
  </si>
  <si>
    <t>mol N</t>
  </si>
  <si>
    <t>mol Ca</t>
  </si>
  <si>
    <t>mol H</t>
  </si>
  <si>
    <t>mol C</t>
  </si>
  <si>
    <t>mol S</t>
  </si>
  <si>
    <t>mol O</t>
  </si>
  <si>
    <t>móltömeg:</t>
  </si>
  <si>
    <t>X</t>
  </si>
  <si>
    <t>X =</t>
  </si>
  <si>
    <t>100*200/128 =</t>
  </si>
  <si>
    <r>
      <t xml:space="preserve"> kg CaCO</t>
    </r>
    <r>
      <rPr>
        <b/>
        <vertAlign val="subscript"/>
        <sz val="12"/>
        <color theme="1"/>
        <rFont val="Times New Roman"/>
        <family val="1"/>
        <charset val="238"/>
      </rPr>
      <t>3</t>
    </r>
    <r>
      <rPr>
        <b/>
        <sz val="12"/>
        <color theme="1"/>
        <rFont val="Times New Roman"/>
        <family val="1"/>
        <charset val="238"/>
      </rPr>
      <t xml:space="preserve"> semlegesíti 100 kg ammónium-szulfát savanyító hatását.</t>
    </r>
  </si>
  <si>
    <r>
      <t>2. Készítsen 500 liter, N-re nézve 1,2 vegyes %-os, 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 xml:space="preserve">-ra nézve 0,5 vegyes %-os oldatot karbamidból és monoammónium-foszfátból. </t>
    </r>
  </si>
  <si>
    <t>Hány kg karbamidot és monoammónium-foszfátot kell bemérnie?</t>
  </si>
  <si>
    <t>1,2 % N =</t>
  </si>
  <si>
    <t xml:space="preserve"> l oldat</t>
  </si>
  <si>
    <t xml:space="preserve"> kg N</t>
  </si>
  <si>
    <r>
      <t>CO(NH</t>
    </r>
    <r>
      <rPr>
        <vertAlign val="sub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)</t>
    </r>
    <r>
      <rPr>
        <vertAlign val="subscript"/>
        <sz val="12"/>
        <rFont val="Times New Roman"/>
        <family val="1"/>
        <charset val="238"/>
      </rPr>
      <t>2</t>
    </r>
  </si>
  <si>
    <t>g/mol MAP</t>
  </si>
  <si>
    <t xml:space="preserve"> mol N</t>
  </si>
  <si>
    <t xml:space="preserve"> mol H</t>
  </si>
  <si>
    <t xml:space="preserve"> mol P</t>
  </si>
  <si>
    <t xml:space="preserve"> mol O</t>
  </si>
  <si>
    <r>
      <t>2 mol MAP foszfortartalma megegyezik 1 mol 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 xml:space="preserve"> foszfortartalmával.</t>
    </r>
  </si>
  <si>
    <t xml:space="preserve"> g MAP felel meg</t>
  </si>
  <si>
    <t xml:space="preserve">X = </t>
  </si>
  <si>
    <t xml:space="preserve"> 230*2500/142 =</t>
  </si>
  <si>
    <t xml:space="preserve"> g MAP =</t>
  </si>
  <si>
    <t xml:space="preserve"> kg MAP</t>
  </si>
  <si>
    <t xml:space="preserve"> g MAP tartalmaz</t>
  </si>
  <si>
    <t xml:space="preserve"> g N-t</t>
  </si>
  <si>
    <t>4049,3*14/115 =</t>
  </si>
  <si>
    <t xml:space="preserve"> g N</t>
  </si>
  <si>
    <t>A 500 l oldathoz kell</t>
  </si>
  <si>
    <t xml:space="preserve"> g N  hiányzik még 6000-493=</t>
  </si>
  <si>
    <t>kg karbamid</t>
  </si>
  <si>
    <t>kg N</t>
  </si>
  <si>
    <t>60*5,507/28 =</t>
  </si>
  <si>
    <t>kg karbamid kell</t>
  </si>
  <si>
    <r>
      <t>mol (NH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SO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 xml:space="preserve"> hatását</t>
    </r>
  </si>
  <si>
    <r>
      <t xml:space="preserve"> mol 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közömbösíti</t>
    </r>
  </si>
  <si>
    <r>
      <t xml:space="preserve"> g (NH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>)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SO</t>
    </r>
    <r>
      <rPr>
        <vertAlign val="subscript"/>
        <sz val="12"/>
        <color theme="1"/>
        <rFont val="Times New Roman"/>
        <family val="1"/>
        <charset val="238"/>
      </rPr>
      <t>4</t>
    </r>
    <r>
      <rPr>
        <sz val="12"/>
        <color theme="1"/>
        <rFont val="Times New Roman"/>
        <family val="1"/>
        <charset val="238"/>
      </rPr>
      <t xml:space="preserve"> hatását</t>
    </r>
  </si>
  <si>
    <r>
      <t xml:space="preserve"> g CaCO</t>
    </r>
    <r>
      <rPr>
        <vertAlign val="sub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közömbösíti</t>
    </r>
  </si>
  <si>
    <t xml:space="preserve">5*1,2 = </t>
  </si>
  <si>
    <r>
      <t>MAP (NH</t>
    </r>
    <r>
      <rPr>
        <vertAlign val="subscript"/>
        <sz val="12"/>
        <color rgb="FF000000"/>
        <rFont val="Times New Roman"/>
        <family val="1"/>
        <charset val="238"/>
      </rPr>
      <t>4</t>
    </r>
    <r>
      <rPr>
        <sz val="12"/>
        <color rgb="FF000000"/>
        <rFont val="Times New Roman"/>
        <family val="1"/>
        <charset val="238"/>
      </rPr>
      <t>H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>PO</t>
    </r>
    <r>
      <rPr>
        <vertAlign val="subscript"/>
        <sz val="12"/>
        <color rgb="FF000000"/>
        <rFont val="Times New Roman"/>
        <family val="1"/>
        <charset val="238"/>
      </rPr>
      <t>4</t>
    </r>
    <r>
      <rPr>
        <sz val="12"/>
        <color rgb="FF000000"/>
        <rFont val="Times New Roman"/>
        <family val="1"/>
        <charset val="238"/>
      </rPr>
      <t>)</t>
    </r>
  </si>
  <si>
    <r>
      <t>0,5 % 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 xml:space="preserve"> =</t>
    </r>
  </si>
  <si>
    <r>
      <t xml:space="preserve"> kg 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</si>
  <si>
    <t xml:space="preserve">5*0,5 = </t>
  </si>
  <si>
    <r>
      <t xml:space="preserve"> kg P</t>
    </r>
    <r>
      <rPr>
        <b/>
        <vertAlign val="sub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>O</t>
    </r>
    <r>
      <rPr>
        <b/>
        <vertAlign val="subscript"/>
        <sz val="12"/>
        <color theme="1"/>
        <rFont val="Times New Roman"/>
        <family val="1"/>
        <charset val="238"/>
      </rPr>
      <t>5</t>
    </r>
  </si>
  <si>
    <r>
      <t>1 mol NH</t>
    </r>
    <r>
      <rPr>
        <vertAlign val="subscript"/>
        <sz val="12"/>
        <color rgb="FF000000"/>
        <rFont val="Times New Roman"/>
        <family val="1"/>
        <charset val="238"/>
      </rPr>
      <t>4</t>
    </r>
    <r>
      <rPr>
        <sz val="12"/>
        <color rgb="FF000000"/>
        <rFont val="Times New Roman"/>
        <family val="1"/>
        <charset val="238"/>
      </rPr>
      <t>H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>PO</t>
    </r>
    <r>
      <rPr>
        <vertAlign val="subscript"/>
        <sz val="12"/>
        <color rgb="FF000000"/>
        <rFont val="Times New Roman"/>
        <family val="1"/>
        <charset val="238"/>
      </rPr>
      <t>4</t>
    </r>
  </si>
  <si>
    <r>
      <t xml:space="preserve"> g 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  <r>
      <rPr>
        <sz val="12"/>
        <color theme="1"/>
        <rFont val="Times New Roman"/>
        <family val="1"/>
        <charset val="238"/>
      </rPr>
      <t>-nak</t>
    </r>
  </si>
  <si>
    <r>
      <t xml:space="preserve"> P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</t>
    </r>
    <r>
      <rPr>
        <vertAlign val="subscript"/>
        <sz val="12"/>
        <color theme="1"/>
        <rFont val="Times New Roman"/>
        <family val="1"/>
        <charset val="238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</si>
</sst>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vertAlign val="subscript"/>
      <sz val="12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vertAlign val="subscript"/>
      <sz val="12"/>
      <name val="Times New Roman"/>
      <family val="1"/>
      <charset val="238"/>
    </font>
    <font>
      <vertAlign val="subscript"/>
      <sz val="12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10" fontId="2" fillId="0" borderId="0" xfId="0" applyNumberFormat="1" applyFont="1"/>
    <xf numFmtId="0" fontId="4" fillId="0" borderId="0" xfId="0" applyFont="1"/>
    <xf numFmtId="9" fontId="2" fillId="0" borderId="0" xfId="0" applyNumberFormat="1" applyFont="1"/>
    <xf numFmtId="0" fontId="2" fillId="0" borderId="0" xfId="0" applyFont="1" applyAlignment="1">
      <alignment horizontal="center"/>
    </xf>
    <xf numFmtId="9" fontId="2" fillId="0" borderId="0" xfId="1" applyFont="1" applyFill="1"/>
    <xf numFmtId="0" fontId="2" fillId="0" borderId="0" xfId="0" applyFont="1" applyAlignment="1">
      <alignment horizontal="right"/>
    </xf>
    <xf numFmtId="165" fontId="2" fillId="0" borderId="0" xfId="0" applyNumberFormat="1" applyFont="1"/>
    <xf numFmtId="2" fontId="4" fillId="0" borderId="0" xfId="0" applyNumberFormat="1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2" fontId="5" fillId="2" borderId="0" xfId="0" applyNumberFormat="1" applyFont="1" applyFill="1"/>
    <xf numFmtId="0" fontId="4" fillId="2" borderId="0" xfId="0" applyFont="1" applyFill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164" fontId="2" fillId="3" borderId="0" xfId="1" applyNumberFormat="1" applyFont="1" applyFill="1"/>
    <xf numFmtId="0" fontId="2" fillId="3" borderId="0" xfId="0" applyFont="1" applyFill="1"/>
    <xf numFmtId="2" fontId="4" fillId="2" borderId="0" xfId="0" applyNumberFormat="1" applyFont="1" applyFill="1"/>
    <xf numFmtId="1" fontId="4" fillId="0" borderId="0" xfId="0" applyNumberFormat="1" applyFont="1"/>
    <xf numFmtId="166" fontId="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/>
    <xf numFmtId="0" fontId="2" fillId="0" borderId="6" xfId="0" applyFont="1" applyBorder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1459B-ADEF-408F-810B-674F191F146C}">
  <dimension ref="A1:N43"/>
  <sheetViews>
    <sheetView tabSelected="1" workbookViewId="0">
      <selection activeCell="A3" sqref="A3"/>
    </sheetView>
  </sheetViews>
  <sheetFormatPr defaultRowHeight="15.75" x14ac:dyDescent="0.25"/>
  <cols>
    <col min="1" max="1" width="9.85546875" style="1" customWidth="1"/>
    <col min="2" max="2" width="8.28515625" style="1" customWidth="1"/>
    <col min="3" max="3" width="12.140625" style="1" customWidth="1"/>
    <col min="4" max="7" width="9.140625" style="1"/>
    <col min="8" max="8" width="10.28515625" style="1" customWidth="1"/>
    <col min="9" max="16384" width="9.140625" style="1"/>
  </cols>
  <sheetData>
    <row r="1" spans="1:14" ht="16.5" customHeight="1" x14ac:dyDescent="0.25">
      <c r="A1" s="5" t="s">
        <v>5</v>
      </c>
    </row>
    <row r="2" spans="1:14" ht="16.5" customHeight="1" x14ac:dyDescent="0.35">
      <c r="A2" s="1" t="s">
        <v>6</v>
      </c>
    </row>
    <row r="3" spans="1:14" ht="16.5" customHeight="1" x14ac:dyDescent="0.35">
      <c r="B3" s="13" t="s">
        <v>7</v>
      </c>
      <c r="G3" s="1" t="s">
        <v>8</v>
      </c>
    </row>
    <row r="4" spans="1:14" ht="16.5" customHeight="1" x14ac:dyDescent="0.35">
      <c r="E4" s="1" t="s">
        <v>9</v>
      </c>
      <c r="F4" s="13"/>
      <c r="I4" s="1" t="s">
        <v>10</v>
      </c>
      <c r="J4" s="13"/>
    </row>
    <row r="5" spans="1:14" ht="16.5" customHeight="1" x14ac:dyDescent="0.25"/>
    <row r="6" spans="1:14" ht="16.5" customHeight="1" x14ac:dyDescent="0.35">
      <c r="B6" s="9" t="s">
        <v>11</v>
      </c>
      <c r="C6" s="9" t="s">
        <v>12</v>
      </c>
      <c r="D6" s="1" t="s">
        <v>13</v>
      </c>
      <c r="F6" s="1" t="s">
        <v>14</v>
      </c>
      <c r="G6" s="1" t="s">
        <v>15</v>
      </c>
      <c r="I6" s="9" t="s">
        <v>11</v>
      </c>
      <c r="J6" s="1" t="s">
        <v>16</v>
      </c>
      <c r="K6" s="1" t="s">
        <v>13</v>
      </c>
      <c r="M6" s="1" t="s">
        <v>14</v>
      </c>
      <c r="N6" s="1" t="s">
        <v>15</v>
      </c>
    </row>
    <row r="7" spans="1:14" ht="16.5" customHeight="1" x14ac:dyDescent="0.25">
      <c r="D7" s="9">
        <v>2</v>
      </c>
      <c r="E7" s="7" t="s">
        <v>17</v>
      </c>
      <c r="F7" s="1">
        <v>14</v>
      </c>
      <c r="G7" s="1">
        <f>D7*F7</f>
        <v>28</v>
      </c>
      <c r="K7" s="9">
        <v>1</v>
      </c>
      <c r="L7" s="7" t="s">
        <v>18</v>
      </c>
      <c r="M7" s="1">
        <v>40</v>
      </c>
      <c r="N7" s="1">
        <f>K7*M7</f>
        <v>40</v>
      </c>
    </row>
    <row r="8" spans="1:14" ht="16.5" customHeight="1" x14ac:dyDescent="0.25">
      <c r="D8" s="9">
        <v>8</v>
      </c>
      <c r="E8" s="7" t="s">
        <v>19</v>
      </c>
      <c r="F8" s="1">
        <v>1</v>
      </c>
      <c r="G8" s="1">
        <f>D8*F8</f>
        <v>8</v>
      </c>
      <c r="K8" s="9">
        <v>1</v>
      </c>
      <c r="L8" s="7" t="s">
        <v>20</v>
      </c>
      <c r="M8" s="1">
        <v>12</v>
      </c>
      <c r="N8" s="1">
        <f>K8*M8</f>
        <v>12</v>
      </c>
    </row>
    <row r="9" spans="1:14" ht="16.5" customHeight="1" x14ac:dyDescent="0.25">
      <c r="D9" s="9">
        <v>1</v>
      </c>
      <c r="E9" s="7" t="s">
        <v>21</v>
      </c>
      <c r="F9" s="1">
        <v>32</v>
      </c>
      <c r="G9" s="1">
        <f>D9*F9</f>
        <v>32</v>
      </c>
      <c r="K9" s="14">
        <v>3</v>
      </c>
      <c r="L9" s="15" t="s">
        <v>22</v>
      </c>
      <c r="M9" s="16">
        <v>16</v>
      </c>
      <c r="N9" s="16">
        <f>K9*M9</f>
        <v>48</v>
      </c>
    </row>
    <row r="10" spans="1:14" ht="16.5" customHeight="1" x14ac:dyDescent="0.25">
      <c r="D10" s="14">
        <v>4</v>
      </c>
      <c r="E10" s="15" t="s">
        <v>22</v>
      </c>
      <c r="F10" s="16">
        <v>16</v>
      </c>
      <c r="G10" s="16">
        <f>D10*F10</f>
        <v>64</v>
      </c>
      <c r="M10" s="17" t="s">
        <v>23</v>
      </c>
      <c r="N10" s="5">
        <f>SUM(N7:N9)</f>
        <v>100</v>
      </c>
    </row>
    <row r="11" spans="1:14" ht="16.5" customHeight="1" x14ac:dyDescent="0.25">
      <c r="F11" s="17" t="s">
        <v>23</v>
      </c>
      <c r="G11" s="5">
        <f>SUM(G7:G10)</f>
        <v>132</v>
      </c>
    </row>
    <row r="12" spans="1:14" ht="16.5" customHeight="1" x14ac:dyDescent="0.25"/>
    <row r="13" spans="1:14" ht="16.5" customHeight="1" x14ac:dyDescent="0.35">
      <c r="B13" s="1">
        <v>1</v>
      </c>
      <c r="C13" s="1" t="s">
        <v>55</v>
      </c>
      <c r="F13" s="1">
        <v>2</v>
      </c>
      <c r="G13" s="1" t="s">
        <v>56</v>
      </c>
    </row>
    <row r="14" spans="1:14" ht="16.5" customHeight="1" x14ac:dyDescent="0.35">
      <c r="B14" s="31">
        <f>G11</f>
        <v>132</v>
      </c>
      <c r="C14" s="32" t="s">
        <v>57</v>
      </c>
      <c r="D14" s="32"/>
      <c r="E14" s="32"/>
      <c r="F14" s="32">
        <v>200</v>
      </c>
      <c r="G14" s="32" t="s">
        <v>58</v>
      </c>
      <c r="H14" s="32"/>
      <c r="I14" s="33"/>
    </row>
    <row r="15" spans="1:14" ht="16.5" customHeight="1" x14ac:dyDescent="0.35">
      <c r="B15" s="34">
        <v>100</v>
      </c>
      <c r="C15" s="16" t="s">
        <v>57</v>
      </c>
      <c r="D15" s="18"/>
      <c r="E15" s="18"/>
      <c r="F15" s="19" t="s">
        <v>24</v>
      </c>
      <c r="G15" s="16" t="s">
        <v>58</v>
      </c>
      <c r="H15" s="16"/>
      <c r="I15" s="35"/>
    </row>
    <row r="16" spans="1:14" ht="16.5" customHeight="1" x14ac:dyDescent="0.3">
      <c r="B16" s="3"/>
      <c r="C16" s="3"/>
      <c r="D16" s="20" t="s">
        <v>25</v>
      </c>
      <c r="E16" s="3" t="s">
        <v>26</v>
      </c>
      <c r="F16" s="3"/>
      <c r="G16" s="21">
        <f>B15*F14/B14</f>
        <v>151.5151515151515</v>
      </c>
      <c r="H16" s="22" t="s">
        <v>27</v>
      </c>
    </row>
    <row r="18" spans="1:10" ht="16.5" customHeight="1" x14ac:dyDescent="0.35">
      <c r="A18" s="1" t="s">
        <v>28</v>
      </c>
    </row>
    <row r="19" spans="1:10" ht="16.5" customHeight="1" x14ac:dyDescent="0.25">
      <c r="B19" s="1" t="s">
        <v>29</v>
      </c>
    </row>
    <row r="20" spans="1:10" ht="16.5" customHeight="1" x14ac:dyDescent="0.25">
      <c r="B20" s="1" t="s">
        <v>30</v>
      </c>
      <c r="C20" s="1">
        <v>100</v>
      </c>
      <c r="D20" s="1" t="s">
        <v>31</v>
      </c>
      <c r="E20" s="1">
        <v>1.2</v>
      </c>
      <c r="F20" s="1" t="s">
        <v>32</v>
      </c>
    </row>
    <row r="21" spans="1:10" ht="16.5" customHeight="1" x14ac:dyDescent="0.35">
      <c r="C21" s="1">
        <v>500</v>
      </c>
      <c r="D21" s="1" t="s">
        <v>31</v>
      </c>
      <c r="E21" s="9" t="s">
        <v>59</v>
      </c>
      <c r="F21" s="5">
        <f>5*1.2</f>
        <v>6</v>
      </c>
      <c r="G21" s="5" t="s">
        <v>32</v>
      </c>
      <c r="H21" s="23" t="s">
        <v>60</v>
      </c>
      <c r="J21" s="24" t="s">
        <v>33</v>
      </c>
    </row>
    <row r="22" spans="1:10" ht="16.5" customHeight="1" x14ac:dyDescent="0.35">
      <c r="B22" s="9" t="s">
        <v>61</v>
      </c>
      <c r="C22" s="1">
        <v>100</v>
      </c>
      <c r="D22" s="1" t="s">
        <v>31</v>
      </c>
      <c r="E22" s="1">
        <v>0.5</v>
      </c>
      <c r="F22" s="1" t="s">
        <v>62</v>
      </c>
    </row>
    <row r="23" spans="1:10" ht="16.5" customHeight="1" x14ac:dyDescent="0.35">
      <c r="C23" s="1">
        <v>500</v>
      </c>
      <c r="D23" s="1" t="s">
        <v>31</v>
      </c>
      <c r="E23" s="9" t="s">
        <v>63</v>
      </c>
      <c r="F23" s="5">
        <f>5*0.5</f>
        <v>2.5</v>
      </c>
      <c r="G23" s="5" t="s">
        <v>64</v>
      </c>
      <c r="H23" s="23" t="s">
        <v>60</v>
      </c>
    </row>
    <row r="25" spans="1:10" ht="16.5" customHeight="1" x14ac:dyDescent="0.35">
      <c r="C25" s="25" t="s">
        <v>65</v>
      </c>
      <c r="D25" s="1" t="s">
        <v>13</v>
      </c>
      <c r="F25" s="1" t="s">
        <v>14</v>
      </c>
      <c r="G25" s="1" t="s">
        <v>34</v>
      </c>
    </row>
    <row r="26" spans="1:10" ht="16.5" customHeight="1" x14ac:dyDescent="0.25">
      <c r="D26" s="1">
        <v>1</v>
      </c>
      <c r="E26" s="1" t="s">
        <v>35</v>
      </c>
      <c r="F26" s="1">
        <v>14</v>
      </c>
      <c r="G26" s="1">
        <f>D26*F26</f>
        <v>14</v>
      </c>
      <c r="H26" s="26">
        <f>G26/G30</f>
        <v>0.12173913043478261</v>
      </c>
    </row>
    <row r="27" spans="1:10" ht="16.5" customHeight="1" x14ac:dyDescent="0.25">
      <c r="D27" s="1">
        <v>6</v>
      </c>
      <c r="E27" s="1" t="s">
        <v>36</v>
      </c>
      <c r="F27" s="1">
        <v>1</v>
      </c>
      <c r="G27" s="1">
        <f t="shared" ref="G27:G29" si="0">D27*F27</f>
        <v>6</v>
      </c>
    </row>
    <row r="28" spans="1:10" ht="16.5" customHeight="1" x14ac:dyDescent="0.25">
      <c r="D28" s="1">
        <v>1</v>
      </c>
      <c r="E28" s="1" t="s">
        <v>37</v>
      </c>
      <c r="F28" s="1">
        <v>31</v>
      </c>
      <c r="G28" s="1">
        <f t="shared" si="0"/>
        <v>31</v>
      </c>
    </row>
    <row r="29" spans="1:10" ht="16.5" customHeight="1" x14ac:dyDescent="0.25">
      <c r="D29" s="16">
        <v>4</v>
      </c>
      <c r="E29" s="16" t="s">
        <v>38</v>
      </c>
      <c r="F29" s="16">
        <v>16</v>
      </c>
      <c r="G29" s="16">
        <f t="shared" si="0"/>
        <v>64</v>
      </c>
    </row>
    <row r="30" spans="1:10" ht="16.5" customHeight="1" x14ac:dyDescent="0.25">
      <c r="F30" s="17" t="s">
        <v>23</v>
      </c>
      <c r="G30" s="5">
        <f>SUM(G26:G29)</f>
        <v>115</v>
      </c>
    </row>
    <row r="31" spans="1:10" ht="16.5" customHeight="1" x14ac:dyDescent="0.35">
      <c r="A31" s="1" t="s">
        <v>39</v>
      </c>
    </row>
    <row r="32" spans="1:10" ht="16.5" customHeight="1" x14ac:dyDescent="0.35">
      <c r="B32" s="1">
        <f>2*G30</f>
        <v>230</v>
      </c>
      <c r="C32" s="1" t="s">
        <v>40</v>
      </c>
      <c r="E32" s="1">
        <v>142</v>
      </c>
      <c r="F32" s="1" t="s">
        <v>66</v>
      </c>
      <c r="H32" s="26">
        <f>E32/B32</f>
        <v>0.61739130434782608</v>
      </c>
      <c r="I32" s="27" t="s">
        <v>67</v>
      </c>
    </row>
    <row r="33" spans="1:9" ht="16.5" customHeight="1" x14ac:dyDescent="0.35">
      <c r="B33" s="15" t="s">
        <v>24</v>
      </c>
      <c r="C33" s="16" t="s">
        <v>40</v>
      </c>
      <c r="D33" s="16"/>
      <c r="E33" s="16">
        <v>2500</v>
      </c>
      <c r="F33" s="16" t="s">
        <v>66</v>
      </c>
      <c r="G33" s="16"/>
    </row>
    <row r="34" spans="1:9" ht="16.5" customHeight="1" x14ac:dyDescent="0.25">
      <c r="C34" s="9" t="s">
        <v>41</v>
      </c>
      <c r="D34" s="1" t="s">
        <v>42</v>
      </c>
      <c r="F34" s="1">
        <f>B32*E33/E32</f>
        <v>4049.2957746478874</v>
      </c>
      <c r="G34" s="1" t="s">
        <v>43</v>
      </c>
      <c r="H34" s="28">
        <f>F34/1000</f>
        <v>4.049295774647887</v>
      </c>
      <c r="I34" s="22" t="s">
        <v>44</v>
      </c>
    </row>
    <row r="36" spans="1:9" ht="16.5" customHeight="1" x14ac:dyDescent="0.25">
      <c r="B36" s="1">
        <v>115</v>
      </c>
      <c r="C36" s="1" t="s">
        <v>45</v>
      </c>
      <c r="E36" s="1">
        <v>14</v>
      </c>
      <c r="F36" s="1" t="s">
        <v>46</v>
      </c>
    </row>
    <row r="37" spans="1:9" ht="16.5" customHeight="1" x14ac:dyDescent="0.25">
      <c r="B37" s="16">
        <f>F34</f>
        <v>4049.2957746478874</v>
      </c>
      <c r="C37" s="16" t="s">
        <v>45</v>
      </c>
      <c r="D37" s="16"/>
      <c r="E37" s="15" t="s">
        <v>24</v>
      </c>
      <c r="F37" s="16" t="s">
        <v>46</v>
      </c>
    </row>
    <row r="38" spans="1:9" ht="16.5" customHeight="1" x14ac:dyDescent="0.25">
      <c r="C38" s="9" t="s">
        <v>41</v>
      </c>
      <c r="D38" s="1" t="s">
        <v>47</v>
      </c>
      <c r="F38" s="29">
        <f>B37*E36/B36</f>
        <v>492.95774647887328</v>
      </c>
      <c r="G38" s="5" t="s">
        <v>48</v>
      </c>
    </row>
    <row r="39" spans="1:9" ht="16.5" customHeight="1" x14ac:dyDescent="0.25">
      <c r="A39" s="1" t="s">
        <v>49</v>
      </c>
      <c r="C39" s="1">
        <f>F21*1000</f>
        <v>6000</v>
      </c>
      <c r="D39" s="1" t="s">
        <v>50</v>
      </c>
      <c r="G39" s="29">
        <f>C39-F38</f>
        <v>5507.0422535211264</v>
      </c>
      <c r="H39" s="5" t="s">
        <v>48</v>
      </c>
    </row>
    <row r="41" spans="1:9" ht="16.5" customHeight="1" x14ac:dyDescent="0.25">
      <c r="B41" s="1">
        <v>60</v>
      </c>
      <c r="C41" s="1" t="s">
        <v>51</v>
      </c>
      <c r="D41" s="9">
        <v>28</v>
      </c>
      <c r="E41" s="7" t="s">
        <v>52</v>
      </c>
    </row>
    <row r="42" spans="1:9" ht="16.5" customHeight="1" x14ac:dyDescent="0.25">
      <c r="B42" s="15" t="s">
        <v>24</v>
      </c>
      <c r="C42" s="16" t="s">
        <v>51</v>
      </c>
      <c r="D42" s="30">
        <f>G39/1000</f>
        <v>5.5070422535211261</v>
      </c>
      <c r="E42" s="15" t="s">
        <v>52</v>
      </c>
    </row>
    <row r="43" spans="1:9" ht="16.5" customHeight="1" x14ac:dyDescent="0.25">
      <c r="B43" s="9" t="s">
        <v>41</v>
      </c>
      <c r="C43" s="1" t="s">
        <v>53</v>
      </c>
      <c r="E43" s="28">
        <f>B41*D42/D41</f>
        <v>11.800804828973842</v>
      </c>
      <c r="F43" s="22" t="s">
        <v>54</v>
      </c>
      <c r="G43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zoomScale="130" zoomScaleNormal="130" workbookViewId="0">
      <selection activeCell="C1" sqref="C1"/>
    </sheetView>
  </sheetViews>
  <sheetFormatPr defaultRowHeight="15.75" x14ac:dyDescent="0.25"/>
  <cols>
    <col min="1" max="16384" width="9.140625" style="1"/>
  </cols>
  <sheetData>
    <row r="1" spans="1:17" x14ac:dyDescent="0.25">
      <c r="A1" s="1" t="s">
        <v>0</v>
      </c>
      <c r="M1" s="2"/>
      <c r="Q1" s="2"/>
    </row>
    <row r="2" spans="1:17" x14ac:dyDescent="0.25">
      <c r="A2" s="1" t="s">
        <v>2</v>
      </c>
    </row>
    <row r="3" spans="1:17" ht="18.75" x14ac:dyDescent="0.35">
      <c r="B3" s="1" t="s">
        <v>3</v>
      </c>
    </row>
    <row r="4" spans="1:17" x14ac:dyDescent="0.25">
      <c r="H4" s="4"/>
      <c r="I4" s="5"/>
      <c r="J4" s="5"/>
      <c r="K4" s="11"/>
    </row>
    <row r="5" spans="1:17" x14ac:dyDescent="0.25">
      <c r="H5" s="4"/>
      <c r="I5" s="5"/>
      <c r="J5" s="5"/>
      <c r="K5" s="11"/>
    </row>
    <row r="6" spans="1:17" x14ac:dyDescent="0.25">
      <c r="C6" s="9"/>
      <c r="H6" s="6"/>
      <c r="I6" s="5"/>
      <c r="J6" s="5"/>
      <c r="K6" s="5"/>
    </row>
    <row r="7" spans="1:17" x14ac:dyDescent="0.25">
      <c r="C7" s="12"/>
      <c r="H7" s="6"/>
      <c r="I7" s="5"/>
      <c r="J7" s="5"/>
      <c r="K7" s="5"/>
    </row>
    <row r="9" spans="1:17" ht="18.75" x14ac:dyDescent="0.35">
      <c r="A9" s="1" t="s">
        <v>4</v>
      </c>
    </row>
    <row r="10" spans="1:17" x14ac:dyDescent="0.25">
      <c r="M10" s="7"/>
      <c r="N10" s="8"/>
    </row>
    <row r="11" spans="1:17" x14ac:dyDescent="0.25">
      <c r="F11" s="6"/>
      <c r="L11" s="9"/>
    </row>
    <row r="12" spans="1:17" x14ac:dyDescent="0.25">
      <c r="F12" s="6"/>
      <c r="G12" s="6"/>
      <c r="L12" s="9"/>
      <c r="M12" s="10"/>
    </row>
    <row r="13" spans="1:17" x14ac:dyDescent="0.25">
      <c r="F13" s="6"/>
      <c r="L13" s="9"/>
      <c r="M13" s="10"/>
    </row>
    <row r="15" spans="1:17" x14ac:dyDescent="0.25">
      <c r="A15" s="1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HF1_megoldás</vt:lpstr>
      <vt:lpstr>Műtrágya keverés3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Tolner</dc:creator>
  <cp:lastModifiedBy>Tolner László</cp:lastModifiedBy>
  <dcterms:created xsi:type="dcterms:W3CDTF">2015-06-05T18:19:34Z</dcterms:created>
  <dcterms:modified xsi:type="dcterms:W3CDTF">2021-02-25T11:57:49Z</dcterms:modified>
</cp:coreProperties>
</file>